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emazeau/Desktop/202107 PFIA Appel/"/>
    </mc:Choice>
  </mc:AlternateContent>
  <xr:revisionPtr revIDLastSave="0" documentId="13_ncr:1_{19EE4000-9C4A-244F-9DDC-05C2D970F900}" xr6:coauthVersionLast="45" xr6:coauthVersionMax="45" xr10:uidLastSave="{00000000-0000-0000-0000-000000000000}"/>
  <bookViews>
    <workbookView xWindow="0" yWindow="460" windowWidth="28800" windowHeight="16760" tabRatio="193" xr2:uid="{00000000-000D-0000-FFFF-FFFF00000000}"/>
  </bookViews>
  <sheets>
    <sheet name="BUDGET" sheetId="1" r:id="rId1"/>
  </sheets>
  <definedNames>
    <definedName name="base">BUDGET!$H$31</definedName>
    <definedName name="Excel_BuiltIn_Print_Area" localSheetId="0">BUDGET!$A$1:$J$83</definedName>
    <definedName name="facteur_inscription">BUDGET!$D$1</definedName>
    <definedName name="payants">#REF!</definedName>
    <definedName name="_xlnm.Print_Area" localSheetId="0">BUDGET!$A$1:$J$53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5" i="1" l="1"/>
  <c r="J48" i="1" l="1"/>
  <c r="J44" i="1"/>
  <c r="J31" i="1"/>
  <c r="J7" i="1"/>
  <c r="J28" i="1"/>
  <c r="E35" i="1"/>
  <c r="E31" i="1"/>
  <c r="E28" i="1"/>
  <c r="E17" i="1"/>
  <c r="E7" i="1"/>
  <c r="I45" i="1" l="1"/>
  <c r="C41" i="1" l="1"/>
  <c r="C40" i="1"/>
  <c r="C39" i="1"/>
  <c r="C38" i="1"/>
  <c r="C37" i="1"/>
  <c r="C36" i="1"/>
  <c r="E25" i="1" l="1"/>
  <c r="I46" i="1" l="1"/>
  <c r="J29" i="1"/>
  <c r="J14" i="1"/>
  <c r="J13" i="1"/>
  <c r="J12" i="1"/>
  <c r="J11" i="1"/>
  <c r="J10" i="1"/>
  <c r="J9" i="1"/>
  <c r="J8" i="1"/>
  <c r="C42" i="1"/>
  <c r="E42" i="1" s="1"/>
  <c r="E29" i="1"/>
  <c r="E21" i="1"/>
  <c r="E23" i="1"/>
  <c r="E22" i="1"/>
  <c r="E19" i="1"/>
  <c r="E20" i="1"/>
  <c r="E18" i="1"/>
  <c r="E11" i="1"/>
  <c r="E24" i="1"/>
  <c r="E10" i="1"/>
  <c r="E9" i="1"/>
  <c r="E8" i="1"/>
  <c r="C12" i="1"/>
  <c r="E12" i="1" s="1"/>
  <c r="C14" i="1" l="1"/>
  <c r="E14" i="1" s="1"/>
  <c r="E40" i="1"/>
  <c r="C26" i="1"/>
  <c r="E26" i="1" s="1"/>
  <c r="H39" i="1"/>
  <c r="J39" i="1" s="1"/>
  <c r="H38" i="1"/>
  <c r="J38" i="1" s="1"/>
  <c r="H37" i="1"/>
  <c r="J37" i="1" s="1"/>
  <c r="H36" i="1"/>
  <c r="J36" i="1" s="1"/>
  <c r="H46" i="1" l="1"/>
  <c r="J46" i="1" s="1"/>
  <c r="H45" i="1"/>
  <c r="J45" i="1" s="1"/>
  <c r="C13" i="1" l="1"/>
  <c r="E13" i="1" s="1"/>
  <c r="E36" i="1"/>
  <c r="E39" i="1"/>
  <c r="E37" i="1"/>
  <c r="E38" i="1"/>
  <c r="E41" i="1"/>
  <c r="E48" i="1" l="1"/>
  <c r="E50" i="1" s="1"/>
  <c r="J50" i="1" l="1"/>
  <c r="F53" i="1" s="1"/>
</calcChain>
</file>

<file path=xl/sharedStrings.xml><?xml version="1.0" encoding="utf-8"?>
<sst xmlns="http://schemas.openxmlformats.org/spreadsheetml/2006/main" count="107" uniqueCount="64">
  <si>
    <t>DEPENSES</t>
  </si>
  <si>
    <t>Ligne</t>
  </si>
  <si>
    <t>Qté</t>
  </si>
  <si>
    <t>PU TTC</t>
  </si>
  <si>
    <t>TOTAL TTC</t>
  </si>
  <si>
    <t xml:space="preserve">RECETTES </t>
  </si>
  <si>
    <t>Nbre</t>
  </si>
  <si>
    <t xml:space="preserve">PU TTC </t>
  </si>
  <si>
    <t>TOTAL RECETTES</t>
  </si>
  <si>
    <t>Total dépenses fixes</t>
  </si>
  <si>
    <t>Total dépenses variables</t>
  </si>
  <si>
    <t xml:space="preserve">TOTAL DEPENSES </t>
  </si>
  <si>
    <t>Balance</t>
  </si>
  <si>
    <t>CO</t>
  </si>
  <si>
    <t>Supports administratifs</t>
  </si>
  <si>
    <t>Subventions CO</t>
  </si>
  <si>
    <t>¤ FIXES</t>
  </si>
  <si>
    <t>¤ VARIABLES</t>
  </si>
  <si>
    <t>participants</t>
  </si>
  <si>
    <t>étudiants</t>
  </si>
  <si>
    <t xml:space="preserve">Laboratoire </t>
  </si>
  <si>
    <t>Université</t>
  </si>
  <si>
    <t>Ville</t>
  </si>
  <si>
    <t>Conseil Départemental</t>
  </si>
  <si>
    <t>Conseil Régional</t>
  </si>
  <si>
    <t>Pochettes participants</t>
  </si>
  <si>
    <t>Programmes de la semaine</t>
  </si>
  <si>
    <t>Souvenir de la conférence</t>
  </si>
  <si>
    <t>Cocktail de bienvenue</t>
  </si>
  <si>
    <t>Total recettes fixes</t>
  </si>
  <si>
    <t>Total recettes variables</t>
  </si>
  <si>
    <t>Frais de Plateforme</t>
  </si>
  <si>
    <t>Subvention CA</t>
  </si>
  <si>
    <t>Frais d'organisation CO</t>
  </si>
  <si>
    <t>Métropole</t>
  </si>
  <si>
    <t>Inscriptions CO</t>
  </si>
  <si>
    <t>Marque-pages</t>
  </si>
  <si>
    <t>Site Web</t>
  </si>
  <si>
    <t>Pauses Café AM + Déjeuners + Pauses cafés PM (5)</t>
  </si>
  <si>
    <t>Inscriptions gratuites membres du CO</t>
  </si>
  <si>
    <t>Gestion Inscriptions (dont frais de commission CB)</t>
  </si>
  <si>
    <t>Garantie Financière AFIA</t>
  </si>
  <si>
    <t>Compensation Inscriptions Ordinaires Subventionnées</t>
  </si>
  <si>
    <t>Compensation Inscriptions Réduites Subventionnées</t>
  </si>
  <si>
    <t>Inscriptions Ordinaires</t>
  </si>
  <si>
    <t>Inscriptions Réduites</t>
  </si>
  <si>
    <t>Inscriptions Ordinaires subventionnées</t>
  </si>
  <si>
    <t>Inscriptions Réduites subventionnées</t>
  </si>
  <si>
    <t>Frais d'organisation CA</t>
  </si>
  <si>
    <t>Inscriptions gratuites sponsors invités CO et soutiens locaux CO</t>
  </si>
  <si>
    <t>Partenariats Industriels</t>
  </si>
  <si>
    <t>Cadeaux aux membres du CO et/ou soutiens locaux CO</t>
  </si>
  <si>
    <t>Réunion préparatoire avec le CA et Missions des membres du CO</t>
  </si>
  <si>
    <t>Supports administratifs CO</t>
  </si>
  <si>
    <t>Sécurité vigipirate CO / jour</t>
  </si>
  <si>
    <t>Hébergement Conférenciers Invités</t>
  </si>
  <si>
    <t>Inscriptions Conférenciers Invités</t>
  </si>
  <si>
    <t>Acheminements Conférenciers invités</t>
  </si>
  <si>
    <t>Vidéo-recording Conférenciers invités</t>
  </si>
  <si>
    <t>Affiches A3</t>
  </si>
  <si>
    <t>Salles (ménage, assurances) CO</t>
  </si>
  <si>
    <t>Inscriptions Invitées CH</t>
  </si>
  <si>
    <t>Inscriptions Partenaires Industriels</t>
  </si>
  <si>
    <t>Ticket transport sur 5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</si>
</sst>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&quot; €&quot;_-;\-* #,##0.00&quot; €&quot;_-;_-* \-??&quot; €&quot;_-;_-@_-"/>
    <numFmt numFmtId="165" formatCode="_-* #,##0.00\ _F_-;\-* #,##0.00\ _F_-;_-* \-??\ _F_-;_-@_-"/>
    <numFmt numFmtId="166" formatCode="_-* #,##0\ _F_-;\-* #,##0\ _F_-;_-* \-??\ _F_-;_-@_-"/>
    <numFmt numFmtId="167" formatCode="d\ mmmm\ yyyy"/>
    <numFmt numFmtId="168" formatCode="#,##0.00&quot; €&quot;"/>
    <numFmt numFmtId="169" formatCode="_-* #,##0.00&quot; F&quot;_-;\-* #,##0.00&quot; F&quot;_-;_-* \-??&quot; F&quot;_-;_-@_-"/>
    <numFmt numFmtId="170" formatCode="_-* #,##0\ [$€-40C]_-;\-* #,##0\ [$€-40C]_-;_-* \-??\ [$€-40C]_-;_-@_-"/>
    <numFmt numFmtId="171" formatCode="#,##0&quot; €&quot;"/>
    <numFmt numFmtId="172" formatCode="#,##0.00\ [$€-40C];\-#,##0.00\ [$€-40C]"/>
    <numFmt numFmtId="173" formatCode="#,##0\ [$€-40C];[Red]\-#,##0\ [$€-40C]"/>
  </numFmts>
  <fonts count="37">
    <font>
      <sz val="10"/>
      <name val="Arial"/>
      <family val="2"/>
    </font>
    <font>
      <sz val="10"/>
      <name val="FreeSans"/>
      <family val="2"/>
    </font>
    <font>
      <b/>
      <sz val="12"/>
      <color indexed="56"/>
      <name val="Arial"/>
      <family val="2"/>
    </font>
    <font>
      <b/>
      <sz val="14"/>
      <color indexed="9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12"/>
      <color indexed="63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sz val="12"/>
      <color indexed="8"/>
      <name val="Arial"/>
      <family val="2"/>
    </font>
    <font>
      <sz val="12"/>
      <color indexed="23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14"/>
      <color indexed="63"/>
      <name val="Arial"/>
      <family val="2"/>
    </font>
    <font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2"/>
      <color indexed="10"/>
      <name val="Arial"/>
      <family val="2"/>
    </font>
    <font>
      <sz val="12"/>
      <color indexed="18"/>
      <name val="Arial"/>
      <family val="2"/>
    </font>
    <font>
      <i/>
      <sz val="12"/>
      <color indexed="23"/>
      <name val="Arial"/>
      <family val="2"/>
    </font>
    <font>
      <sz val="14"/>
      <color theme="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rgb="FF0070C0"/>
      <name val="Arial"/>
      <family val="2"/>
    </font>
    <font>
      <b/>
      <sz val="12"/>
      <color theme="1"/>
      <name val="Arial"/>
      <family val="2"/>
    </font>
    <font>
      <i/>
      <sz val="14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  <charset val="1"/>
    </font>
    <font>
      <sz val="12"/>
      <color rgb="FF333333"/>
      <name val="Arial"/>
      <family val="2"/>
      <charset val="1"/>
    </font>
    <font>
      <sz val="12"/>
      <color theme="1"/>
      <name val="Arial"/>
      <family val="2"/>
      <charset val="1"/>
    </font>
    <font>
      <sz val="14"/>
      <color rgb="FF000000"/>
      <name val="Arial"/>
      <family val="2"/>
      <charset val="1"/>
    </font>
    <font>
      <sz val="14"/>
      <color rgb="FF333333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theme="8"/>
        <bgColor indexed="59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21"/>
      </patternFill>
    </fill>
    <fill>
      <patternFill patternType="solid">
        <fgColor theme="9" tint="0.59999389629810485"/>
        <bgColor indexed="4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C5E0B4"/>
      </patternFill>
    </fill>
    <fill>
      <patternFill patternType="solid">
        <fgColor rgb="FFB4C7E7"/>
        <bgColor rgb="FFC5E0B4"/>
      </patternFill>
    </fill>
    <fill>
      <patternFill patternType="solid">
        <fgColor rgb="FFB4C7E7"/>
        <bgColor rgb="FF99CCFF"/>
      </patternFill>
    </fill>
    <fill>
      <patternFill patternType="solid">
        <fgColor rgb="FFC5E0B4"/>
        <bgColor indexed="64"/>
      </patternFill>
    </fill>
    <fill>
      <patternFill patternType="solid">
        <fgColor rgb="FFC5E0B4"/>
        <bgColor rgb="FFD9D9D9"/>
      </patternFill>
    </fill>
  </fills>
  <borders count="42">
    <border>
      <left/>
      <right/>
      <top/>
      <bottom/>
      <diagonal/>
    </border>
    <border>
      <left style="medium">
        <color indexed="59"/>
      </left>
      <right style="hair">
        <color indexed="59"/>
      </right>
      <top/>
      <bottom/>
      <diagonal/>
    </border>
    <border>
      <left style="hair">
        <color indexed="59"/>
      </left>
      <right style="hair">
        <color indexed="59"/>
      </right>
      <top/>
      <bottom/>
      <diagonal/>
    </border>
    <border>
      <left style="hair">
        <color indexed="59"/>
      </left>
      <right style="hair">
        <color indexed="59"/>
      </right>
      <top style="hair">
        <color indexed="59"/>
      </top>
      <bottom style="hair">
        <color indexed="59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59"/>
      </left>
      <right/>
      <top/>
      <bottom/>
      <diagonal/>
    </border>
    <border>
      <left/>
      <right style="hair">
        <color indexed="59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59"/>
      </left>
      <right style="hair">
        <color indexed="59"/>
      </right>
      <top style="medium">
        <color auto="1"/>
      </top>
      <bottom style="hair">
        <color indexed="59"/>
      </bottom>
      <diagonal/>
    </border>
    <border>
      <left style="hair">
        <color indexed="59"/>
      </left>
      <right style="hair">
        <color indexed="59"/>
      </right>
      <top style="medium">
        <color auto="1"/>
      </top>
      <bottom style="hair">
        <color indexed="59"/>
      </bottom>
      <diagonal/>
    </border>
    <border>
      <left style="hair">
        <color indexed="59"/>
      </left>
      <right style="medium">
        <color auto="1"/>
      </right>
      <top style="medium">
        <color auto="1"/>
      </top>
      <bottom style="hair">
        <color indexed="59"/>
      </bottom>
      <diagonal/>
    </border>
    <border>
      <left style="hair">
        <color indexed="59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59"/>
      </left>
      <right style="hair">
        <color indexed="59"/>
      </right>
      <top style="hair">
        <color indexed="59"/>
      </top>
      <bottom style="medium">
        <color auto="1"/>
      </bottom>
      <diagonal/>
    </border>
    <border>
      <left style="hair">
        <color indexed="59"/>
      </left>
      <right style="hair">
        <color indexed="59"/>
      </right>
      <top style="hair">
        <color indexed="59"/>
      </top>
      <bottom style="medium">
        <color auto="1"/>
      </bottom>
      <diagonal/>
    </border>
    <border>
      <left style="hair">
        <color indexed="59"/>
      </left>
      <right style="medium">
        <color auto="1"/>
      </right>
      <top/>
      <bottom style="medium">
        <color auto="1"/>
      </bottom>
      <diagonal/>
    </border>
    <border>
      <left/>
      <right style="hair">
        <color indexed="59"/>
      </right>
      <top style="medium">
        <color auto="1"/>
      </top>
      <bottom style="hair">
        <color indexed="59"/>
      </bottom>
      <diagonal/>
    </border>
    <border>
      <left/>
      <right style="hair">
        <color indexed="59"/>
      </right>
      <top style="hair">
        <color indexed="59"/>
      </top>
      <bottom style="medium">
        <color auto="1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59"/>
      </left>
      <right style="medium">
        <color auto="1"/>
      </right>
      <top style="hair">
        <color indexed="59"/>
      </top>
      <bottom style="hair">
        <color indexed="59"/>
      </bottom>
      <diagonal/>
    </border>
    <border>
      <left style="hair">
        <color indexed="8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indexed="59"/>
      </right>
      <top style="hair">
        <color indexed="59"/>
      </top>
      <bottom style="hair">
        <color indexed="59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indexed="59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indexed="59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indexed="59"/>
      </top>
      <bottom style="hair">
        <color indexed="59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hair">
        <color indexed="59"/>
      </right>
      <top style="medium">
        <color indexed="64"/>
      </top>
      <bottom style="hair">
        <color indexed="59"/>
      </bottom>
      <diagonal/>
    </border>
    <border>
      <left style="medium">
        <color indexed="64"/>
      </left>
      <right style="hair">
        <color indexed="59"/>
      </right>
      <top/>
      <bottom/>
      <diagonal/>
    </border>
    <border>
      <left style="medium">
        <color indexed="64"/>
      </left>
      <right style="hair">
        <color indexed="59"/>
      </right>
      <top style="hair">
        <color indexed="59"/>
      </top>
      <bottom style="hair">
        <color indexed="59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59"/>
      </left>
      <right style="hair">
        <color indexed="59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rgb="FF3C3C3C"/>
      </right>
      <top/>
      <bottom/>
      <diagonal/>
    </border>
    <border>
      <left style="hair">
        <color rgb="FF3C3C3C"/>
      </left>
      <right style="hair">
        <color rgb="FF3C3C3C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7">
    <xf numFmtId="0" fontId="0" fillId="0" borderId="0"/>
    <xf numFmtId="165" fontId="1" fillId="0" borderId="0" applyFill="0" applyBorder="0" applyAlignment="0" applyProtection="0"/>
    <xf numFmtId="169" fontId="1" fillId="0" borderId="0" applyFill="0" applyBorder="0" applyAlignment="0" applyProtection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12" fillId="0" borderId="0"/>
    <xf numFmtId="9" fontId="1" fillId="0" borderId="0" applyFill="0" applyBorder="0" applyAlignment="0" applyProtection="0"/>
  </cellStyleXfs>
  <cellXfs count="181">
    <xf numFmtId="0" fontId="0" fillId="0" borderId="0" xfId="0"/>
    <xf numFmtId="166" fontId="0" fillId="0" borderId="0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Border="1" applyAlignment="1" applyProtection="1">
      <alignment horizontal="left" wrapText="1"/>
    </xf>
    <xf numFmtId="166" fontId="0" fillId="0" borderId="0" xfId="1" applyNumberFormat="1" applyFont="1" applyFill="1" applyBorder="1" applyAlignment="1" applyProtection="1">
      <alignment vertical="center" wrapText="1"/>
    </xf>
    <xf numFmtId="166" fontId="7" fillId="0" borderId="1" xfId="1" applyNumberFormat="1" applyFont="1" applyFill="1" applyBorder="1" applyAlignment="1" applyProtection="1">
      <alignment horizontal="right" wrapText="1"/>
    </xf>
    <xf numFmtId="168" fontId="7" fillId="0" borderId="4" xfId="1" applyNumberFormat="1" applyFont="1" applyFill="1" applyBorder="1" applyAlignment="1" applyProtection="1">
      <alignment horizontal="right" wrapText="1"/>
    </xf>
    <xf numFmtId="166" fontId="7" fillId="0" borderId="2" xfId="1" applyNumberFormat="1" applyFont="1" applyFill="1" applyBorder="1" applyAlignment="1" applyProtection="1">
      <alignment horizontal="left" wrapText="1"/>
    </xf>
    <xf numFmtId="1" fontId="7" fillId="0" borderId="4" xfId="1" applyNumberFormat="1" applyFont="1" applyFill="1" applyBorder="1" applyAlignment="1" applyProtection="1">
      <alignment horizontal="right" wrapText="1"/>
    </xf>
    <xf numFmtId="166" fontId="7" fillId="0" borderId="2" xfId="1" applyNumberFormat="1" applyFont="1" applyFill="1" applyBorder="1" applyAlignment="1" applyProtection="1">
      <alignment horizontal="right" wrapText="1"/>
    </xf>
    <xf numFmtId="172" fontId="7" fillId="0" borderId="2" xfId="2" applyNumberFormat="1" applyFont="1" applyFill="1" applyBorder="1" applyAlignment="1" applyProtection="1">
      <alignment horizontal="right" wrapText="1"/>
    </xf>
    <xf numFmtId="166" fontId="4" fillId="0" borderId="0" xfId="1" applyNumberFormat="1" applyFont="1" applyFill="1" applyBorder="1" applyAlignment="1" applyProtection="1">
      <alignment vertical="center"/>
    </xf>
    <xf numFmtId="0" fontId="0" fillId="0" borderId="0" xfId="0" applyFill="1"/>
    <xf numFmtId="166" fontId="7" fillId="0" borderId="6" xfId="1" applyNumberFormat="1" applyFont="1" applyFill="1" applyBorder="1" applyAlignment="1" applyProtection="1">
      <alignment horizontal="right" wrapText="1"/>
    </xf>
    <xf numFmtId="168" fontId="7" fillId="0" borderId="2" xfId="1" applyNumberFormat="1" applyFont="1" applyFill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horizontal="left" wrapText="1"/>
    </xf>
    <xf numFmtId="1" fontId="7" fillId="0" borderId="2" xfId="1" applyNumberFormat="1" applyFont="1" applyFill="1" applyBorder="1" applyAlignment="1" applyProtection="1">
      <alignment vertical="center"/>
    </xf>
    <xf numFmtId="168" fontId="7" fillId="0" borderId="11" xfId="1" applyNumberFormat="1" applyFont="1" applyFill="1" applyBorder="1" applyAlignment="1" applyProtection="1">
      <alignment horizontal="left" wrapText="1"/>
    </xf>
    <xf numFmtId="171" fontId="7" fillId="0" borderId="11" xfId="1" applyNumberFormat="1" applyFont="1" applyFill="1" applyBorder="1" applyAlignment="1" applyProtection="1">
      <alignment horizontal="right" wrapText="1"/>
    </xf>
    <xf numFmtId="171" fontId="11" fillId="3" borderId="13" xfId="1" applyNumberFormat="1" applyFont="1" applyFill="1" applyBorder="1" applyAlignment="1" applyProtection="1">
      <alignment horizontal="right" vertical="center"/>
    </xf>
    <xf numFmtId="171" fontId="10" fillId="0" borderId="15" xfId="1" applyNumberFormat="1" applyFont="1" applyFill="1" applyBorder="1" applyAlignment="1" applyProtection="1">
      <alignment wrapText="1"/>
    </xf>
    <xf numFmtId="166" fontId="3" fillId="0" borderId="6" xfId="1" applyNumberFormat="1" applyFont="1" applyFill="1" applyBorder="1" applyAlignment="1" applyProtection="1">
      <alignment horizontal="center" vertical="center" wrapText="1"/>
    </xf>
    <xf numFmtId="166" fontId="9" fillId="0" borderId="6" xfId="1" applyNumberFormat="1" applyFont="1" applyFill="1" applyBorder="1" applyAlignment="1" applyProtection="1">
      <alignment horizontal="right" vertical="center"/>
    </xf>
    <xf numFmtId="166" fontId="2" fillId="0" borderId="6" xfId="1" applyNumberFormat="1" applyFont="1" applyFill="1" applyBorder="1" applyAlignment="1" applyProtection="1">
      <alignment horizontal="left" wrapText="1"/>
    </xf>
    <xf numFmtId="166" fontId="10" fillId="0" borderId="6" xfId="1" applyNumberFormat="1" applyFont="1" applyFill="1" applyBorder="1" applyAlignment="1" applyProtection="1">
      <alignment horizontal="right" wrapText="1"/>
    </xf>
    <xf numFmtId="171" fontId="11" fillId="3" borderId="17" xfId="1" applyNumberFormat="1" applyFont="1" applyFill="1" applyBorder="1" applyAlignment="1" applyProtection="1">
      <alignment horizontal="right" vertical="center"/>
    </xf>
    <xf numFmtId="168" fontId="7" fillId="0" borderId="20" xfId="1" applyNumberFormat="1" applyFont="1" applyFill="1" applyBorder="1" applyAlignment="1" applyProtection="1">
      <alignment horizontal="right" wrapText="1"/>
    </xf>
    <xf numFmtId="166" fontId="2" fillId="0" borderId="24" xfId="1" applyNumberFormat="1" applyFont="1" applyFill="1" applyBorder="1" applyAlignment="1" applyProtection="1">
      <alignment horizontal="left" wrapText="1"/>
    </xf>
    <xf numFmtId="166" fontId="7" fillId="0" borderId="24" xfId="1" applyNumberFormat="1" applyFont="1" applyFill="1" applyBorder="1" applyAlignment="1" applyProtection="1">
      <alignment horizontal="right" wrapText="1"/>
    </xf>
    <xf numFmtId="166" fontId="5" fillId="0" borderId="0" xfId="1" applyNumberFormat="1" applyFont="1" applyFill="1" applyBorder="1" applyAlignment="1" applyProtection="1">
      <alignment wrapText="1"/>
    </xf>
    <xf numFmtId="166" fontId="5" fillId="0" borderId="12" xfId="1" applyNumberFormat="1" applyFont="1" applyFill="1" applyBorder="1" applyAlignment="1" applyProtection="1">
      <alignment wrapText="1"/>
    </xf>
    <xf numFmtId="166" fontId="6" fillId="0" borderId="0" xfId="1" applyNumberFormat="1" applyFont="1" applyFill="1" applyBorder="1" applyAlignment="1" applyProtection="1">
      <alignment wrapText="1"/>
    </xf>
    <xf numFmtId="166" fontId="3" fillId="4" borderId="9" xfId="1" applyNumberFormat="1" applyFont="1" applyFill="1" applyBorder="1" applyAlignment="1" applyProtection="1">
      <alignment horizontal="center" vertical="center" wrapText="1"/>
    </xf>
    <xf numFmtId="166" fontId="3" fillId="4" borderId="10" xfId="1" applyNumberFormat="1" applyFont="1" applyFill="1" applyBorder="1" applyAlignment="1" applyProtection="1">
      <alignment horizontal="center" vertical="center" wrapText="1"/>
    </xf>
    <xf numFmtId="166" fontId="5" fillId="5" borderId="3" xfId="1" applyNumberFormat="1" applyFont="1" applyFill="1" applyBorder="1" applyAlignment="1" applyProtection="1">
      <alignment wrapText="1"/>
    </xf>
    <xf numFmtId="166" fontId="5" fillId="5" borderId="19" xfId="1" applyNumberFormat="1" applyFont="1" applyFill="1" applyBorder="1" applyAlignment="1" applyProtection="1">
      <alignment wrapText="1"/>
    </xf>
    <xf numFmtId="1" fontId="7" fillId="7" borderId="2" xfId="1" applyNumberFormat="1" applyFont="1" applyFill="1" applyBorder="1" applyAlignment="1" applyProtection="1">
      <alignment horizontal="right" wrapText="1"/>
    </xf>
    <xf numFmtId="166" fontId="3" fillId="8" borderId="16" xfId="1" applyNumberFormat="1" applyFont="1" applyFill="1" applyBorder="1" applyAlignment="1" applyProtection="1">
      <alignment horizontal="center" vertical="center" wrapText="1"/>
    </xf>
    <xf numFmtId="166" fontId="3" fillId="8" borderId="8" xfId="1" applyNumberFormat="1" applyFont="1" applyFill="1" applyBorder="1" applyAlignment="1" applyProtection="1">
      <alignment horizontal="center" vertical="center" wrapText="1"/>
    </xf>
    <xf numFmtId="166" fontId="3" fillId="8" borderId="9" xfId="1" applyNumberFormat="1" applyFont="1" applyFill="1" applyBorder="1" applyAlignment="1" applyProtection="1">
      <alignment horizontal="center" vertical="center" wrapText="1"/>
    </xf>
    <xf numFmtId="166" fontId="3" fillId="8" borderId="10" xfId="1" applyNumberFormat="1" applyFont="1" applyFill="1" applyBorder="1" applyAlignment="1" applyProtection="1">
      <alignment horizontal="center" vertical="center" wrapText="1"/>
    </xf>
    <xf numFmtId="166" fontId="4" fillId="9" borderId="0" xfId="1" applyNumberFormat="1" applyFont="1" applyFill="1" applyBorder="1" applyAlignment="1" applyProtection="1">
      <alignment vertical="center"/>
    </xf>
    <xf numFmtId="166" fontId="16" fillId="0" borderId="0" xfId="1" applyNumberFormat="1" applyFont="1" applyFill="1" applyBorder="1" applyAlignment="1" applyProtection="1">
      <alignment horizontal="left" wrapText="1"/>
    </xf>
    <xf numFmtId="166" fontId="16" fillId="0" borderId="0" xfId="1" applyNumberFormat="1" applyFont="1" applyFill="1" applyBorder="1" applyAlignment="1" applyProtection="1">
      <alignment vertical="center"/>
    </xf>
    <xf numFmtId="173" fontId="17" fillId="4" borderId="11" xfId="1" applyNumberFormat="1" applyFont="1" applyFill="1" applyBorder="1" applyAlignment="1" applyProtection="1">
      <alignment wrapText="1"/>
    </xf>
    <xf numFmtId="166" fontId="17" fillId="2" borderId="0" xfId="1" applyNumberFormat="1" applyFont="1" applyFill="1" applyBorder="1" applyAlignment="1" applyProtection="1">
      <alignment horizontal="left" vertical="center"/>
    </xf>
    <xf numFmtId="171" fontId="17" fillId="2" borderId="11" xfId="1" applyNumberFormat="1" applyFont="1" applyFill="1" applyBorder="1" applyAlignment="1" applyProtection="1">
      <alignment wrapText="1"/>
    </xf>
    <xf numFmtId="166" fontId="12" fillId="0" borderId="0" xfId="1" applyNumberFormat="1" applyFont="1" applyFill="1" applyBorder="1" applyAlignment="1" applyProtection="1">
      <alignment horizontal="left" wrapText="1"/>
    </xf>
    <xf numFmtId="166" fontId="12" fillId="0" borderId="0" xfId="1" applyNumberFormat="1" applyFont="1" applyFill="1" applyBorder="1" applyAlignment="1" applyProtection="1">
      <alignment vertical="center"/>
    </xf>
    <xf numFmtId="166" fontId="10" fillId="5" borderId="3" xfId="1" applyNumberFormat="1" applyFont="1" applyFill="1" applyBorder="1" applyAlignment="1" applyProtection="1">
      <alignment wrapText="1"/>
    </xf>
    <xf numFmtId="171" fontId="18" fillId="7" borderId="20" xfId="1" applyNumberFormat="1" applyFont="1" applyFill="1" applyBorder="1" applyAlignment="1" applyProtection="1">
      <alignment horizontal="right" wrapText="1"/>
    </xf>
    <xf numFmtId="171" fontId="18" fillId="10" borderId="20" xfId="1" applyNumberFormat="1" applyFont="1" applyFill="1" applyBorder="1" applyAlignment="1" applyProtection="1">
      <alignment horizontal="right" wrapText="1"/>
    </xf>
    <xf numFmtId="166" fontId="7" fillId="0" borderId="1" xfId="1" applyNumberFormat="1" applyFont="1" applyFill="1" applyBorder="1" applyAlignment="1" applyProtection="1">
      <alignment horizontal="left" wrapText="1"/>
    </xf>
    <xf numFmtId="166" fontId="10" fillId="9" borderId="5" xfId="1" applyNumberFormat="1" applyFont="1" applyFill="1" applyBorder="1" applyAlignment="1" applyProtection="1">
      <alignment vertical="center"/>
    </xf>
    <xf numFmtId="166" fontId="10" fillId="9" borderId="2" xfId="1" applyNumberFormat="1" applyFont="1" applyFill="1" applyBorder="1" applyAlignment="1" applyProtection="1">
      <alignment vertical="center"/>
    </xf>
    <xf numFmtId="166" fontId="10" fillId="9" borderId="0" xfId="1" applyNumberFormat="1" applyFont="1" applyFill="1" applyBorder="1" applyAlignment="1" applyProtection="1">
      <alignment vertical="center"/>
    </xf>
    <xf numFmtId="171" fontId="10" fillId="9" borderId="11" xfId="1" applyNumberFormat="1" applyFont="1" applyFill="1" applyBorder="1" applyAlignment="1" applyProtection="1">
      <alignment horizontal="right" wrapText="1"/>
    </xf>
    <xf numFmtId="166" fontId="20" fillId="0" borderId="2" xfId="1" applyNumberFormat="1" applyFont="1" applyFill="1" applyBorder="1" applyAlignment="1" applyProtection="1">
      <alignment horizontal="center" vertical="center" wrapText="1"/>
    </xf>
    <xf numFmtId="166" fontId="20" fillId="0" borderId="11" xfId="1" applyNumberFormat="1" applyFont="1" applyFill="1" applyBorder="1" applyAlignment="1" applyProtection="1">
      <alignment horizontal="center" vertical="center" wrapText="1"/>
    </xf>
    <xf numFmtId="165" fontId="8" fillId="0" borderId="0" xfId="1" applyFont="1" applyFill="1" applyBorder="1" applyAlignment="1" applyProtection="1"/>
    <xf numFmtId="166" fontId="21" fillId="4" borderId="2" xfId="1" applyNumberFormat="1" applyFont="1" applyFill="1" applyBorder="1" applyAlignment="1" applyProtection="1">
      <alignment wrapText="1"/>
    </xf>
    <xf numFmtId="165" fontId="8" fillId="0" borderId="21" xfId="1" applyFont="1" applyFill="1" applyBorder="1" applyAlignment="1" applyProtection="1"/>
    <xf numFmtId="165" fontId="8" fillId="0" borderId="22" xfId="1" applyFont="1" applyFill="1" applyBorder="1" applyAlignment="1" applyProtection="1"/>
    <xf numFmtId="166" fontId="8" fillId="0" borderId="2" xfId="1" applyNumberFormat="1" applyFont="1" applyFill="1" applyBorder="1" applyAlignment="1" applyProtection="1">
      <alignment wrapText="1"/>
    </xf>
    <xf numFmtId="166" fontId="8" fillId="0" borderId="0" xfId="1" applyNumberFormat="1" applyFont="1" applyFill="1" applyBorder="1" applyAlignment="1" applyProtection="1">
      <alignment wrapText="1"/>
    </xf>
    <xf numFmtId="166" fontId="19" fillId="0" borderId="1" xfId="1" applyNumberFormat="1" applyFont="1" applyFill="1" applyBorder="1" applyAlignment="1" applyProtection="1">
      <alignment horizontal="left" wrapText="1"/>
    </xf>
    <xf numFmtId="170" fontId="22" fillId="0" borderId="2" xfId="2" applyNumberFormat="1" applyFont="1" applyFill="1" applyBorder="1" applyAlignment="1" applyProtection="1">
      <alignment horizontal="right" wrapText="1"/>
    </xf>
    <xf numFmtId="166" fontId="23" fillId="0" borderId="1" xfId="1" applyNumberFormat="1" applyFont="1" applyFill="1" applyBorder="1" applyAlignment="1" applyProtection="1">
      <alignment horizontal="right" vertical="center"/>
    </xf>
    <xf numFmtId="166" fontId="24" fillId="3" borderId="14" xfId="1" applyNumberFormat="1" applyFont="1" applyFill="1" applyBorder="1" applyAlignment="1" applyProtection="1">
      <alignment horizontal="left" vertical="center"/>
    </xf>
    <xf numFmtId="166" fontId="21" fillId="0" borderId="1" xfId="1" applyNumberFormat="1" applyFont="1" applyFill="1" applyBorder="1" applyAlignment="1" applyProtection="1">
      <alignment horizontal="center" vertical="center" wrapText="1"/>
    </xf>
    <xf numFmtId="166" fontId="21" fillId="0" borderId="2" xfId="1" applyNumberFormat="1" applyFont="1" applyFill="1" applyBorder="1" applyAlignment="1" applyProtection="1">
      <alignment horizontal="center" vertical="center" wrapText="1"/>
    </xf>
    <xf numFmtId="166" fontId="21" fillId="0" borderId="11" xfId="1" applyNumberFormat="1" applyFont="1" applyFill="1" applyBorder="1" applyAlignment="1" applyProtection="1">
      <alignment horizontal="center" vertical="center" wrapText="1"/>
    </xf>
    <xf numFmtId="166" fontId="8" fillId="0" borderId="5" xfId="1" applyNumberFormat="1" applyFont="1" applyFill="1" applyBorder="1" applyAlignment="1" applyProtection="1">
      <alignment wrapText="1"/>
    </xf>
    <xf numFmtId="166" fontId="10" fillId="0" borderId="5" xfId="1" applyNumberFormat="1" applyFont="1" applyFill="1" applyBorder="1" applyAlignment="1" applyProtection="1">
      <alignment vertical="center"/>
    </xf>
    <xf numFmtId="166" fontId="10" fillId="0" borderId="2" xfId="1" applyNumberFormat="1" applyFont="1" applyFill="1" applyBorder="1" applyAlignment="1" applyProtection="1">
      <alignment vertical="center"/>
    </xf>
    <xf numFmtId="166" fontId="10" fillId="0" borderId="0" xfId="1" applyNumberFormat="1" applyFont="1" applyFill="1" applyBorder="1" applyAlignment="1" applyProtection="1">
      <alignment vertical="center"/>
    </xf>
    <xf numFmtId="171" fontId="10" fillId="0" borderId="11" xfId="1" applyNumberFormat="1" applyFont="1" applyFill="1" applyBorder="1" applyAlignment="1" applyProtection="1">
      <alignment horizontal="right" wrapText="1"/>
    </xf>
    <xf numFmtId="166" fontId="10" fillId="9" borderId="5" xfId="1" applyNumberFormat="1" applyFont="1" applyFill="1" applyBorder="1" applyAlignment="1" applyProtection="1">
      <alignment wrapText="1"/>
    </xf>
    <xf numFmtId="166" fontId="10" fillId="9" borderId="2" xfId="1" applyNumberFormat="1" applyFont="1" applyFill="1" applyBorder="1" applyAlignment="1" applyProtection="1">
      <alignment wrapText="1"/>
    </xf>
    <xf numFmtId="166" fontId="10" fillId="9" borderId="0" xfId="1" applyNumberFormat="1" applyFont="1" applyFill="1" applyBorder="1" applyAlignment="1" applyProtection="1">
      <alignment wrapText="1"/>
    </xf>
    <xf numFmtId="166" fontId="21" fillId="2" borderId="5" xfId="1" applyNumberFormat="1" applyFont="1" applyFill="1" applyBorder="1" applyAlignment="1" applyProtection="1">
      <alignment horizontal="left" vertical="center"/>
    </xf>
    <xf numFmtId="166" fontId="21" fillId="2" borderId="2" xfId="1" applyNumberFormat="1" applyFont="1" applyFill="1" applyBorder="1" applyAlignment="1" applyProtection="1">
      <alignment horizontal="right" vertical="center"/>
    </xf>
    <xf numFmtId="165" fontId="16" fillId="0" borderId="12" xfId="1" applyFont="1" applyFill="1" applyBorder="1" applyAlignment="1" applyProtection="1"/>
    <xf numFmtId="171" fontId="18" fillId="0" borderId="11" xfId="1" applyNumberFormat="1" applyFont="1" applyFill="1" applyBorder="1" applyAlignment="1" applyProtection="1">
      <alignment horizontal="right" wrapText="1"/>
    </xf>
    <xf numFmtId="166" fontId="17" fillId="11" borderId="18" xfId="1" applyNumberFormat="1" applyFont="1" applyFill="1" applyBorder="1" applyAlignment="1" applyProtection="1">
      <alignment horizontal="right" vertical="center"/>
    </xf>
    <xf numFmtId="171" fontId="17" fillId="11" borderId="7" xfId="1" applyNumberFormat="1" applyFont="1" applyFill="1" applyBorder="1" applyAlignment="1" applyProtection="1">
      <alignment horizontal="left" vertical="center"/>
    </xf>
    <xf numFmtId="166" fontId="4" fillId="13" borderId="24" xfId="1" applyNumberFormat="1" applyFont="1" applyFill="1" applyBorder="1" applyAlignment="1" applyProtection="1">
      <alignment horizontal="left" wrapText="1"/>
    </xf>
    <xf numFmtId="166" fontId="10" fillId="13" borderId="23" xfId="1" applyNumberFormat="1" applyFont="1" applyFill="1" applyBorder="1" applyAlignment="1" applyProtection="1">
      <alignment wrapText="1"/>
    </xf>
    <xf numFmtId="1" fontId="7" fillId="10" borderId="2" xfId="1" applyNumberFormat="1" applyFont="1" applyFill="1" applyBorder="1" applyAlignment="1" applyProtection="1">
      <alignment horizontal="right" wrapText="1"/>
    </xf>
    <xf numFmtId="166" fontId="10" fillId="13" borderId="3" xfId="1" applyNumberFormat="1" applyFont="1" applyFill="1" applyBorder="1" applyAlignment="1" applyProtection="1">
      <alignment wrapText="1"/>
    </xf>
    <xf numFmtId="166" fontId="10" fillId="13" borderId="19" xfId="1" applyNumberFormat="1" applyFont="1" applyFill="1" applyBorder="1" applyAlignment="1" applyProtection="1">
      <alignment wrapText="1"/>
    </xf>
    <xf numFmtId="165" fontId="25" fillId="0" borderId="0" xfId="1" applyFont="1" applyFill="1" applyBorder="1" applyAlignment="1" applyProtection="1">
      <alignment vertical="center"/>
    </xf>
    <xf numFmtId="4" fontId="25" fillId="0" borderId="0" xfId="1" applyNumberFormat="1" applyFont="1" applyFill="1" applyBorder="1" applyAlignment="1" applyProtection="1">
      <alignment vertical="center"/>
    </xf>
    <xf numFmtId="166" fontId="25" fillId="0" borderId="0" xfId="1" applyNumberFormat="1" applyFont="1" applyFill="1" applyBorder="1" applyAlignment="1" applyProtection="1">
      <alignment horizontal="left" vertical="center" wrapText="1"/>
    </xf>
    <xf numFmtId="166" fontId="14" fillId="0" borderId="0" xfId="1" applyNumberFormat="1" applyFont="1" applyFill="1" applyBorder="1" applyAlignment="1" applyProtection="1">
      <alignment vertical="center" wrapText="1"/>
    </xf>
    <xf numFmtId="167" fontId="14" fillId="0" borderId="0" xfId="1" applyNumberFormat="1" applyFont="1" applyFill="1" applyBorder="1" applyAlignment="1" applyProtection="1">
      <alignment horizontal="right" vertical="center"/>
    </xf>
    <xf numFmtId="166" fontId="25" fillId="0" borderId="0" xfId="1" applyNumberFormat="1" applyFont="1" applyFill="1" applyBorder="1" applyAlignment="1" applyProtection="1">
      <alignment vertical="center"/>
    </xf>
    <xf numFmtId="166" fontId="25" fillId="12" borderId="3" xfId="1" applyNumberFormat="1" applyFont="1" applyFill="1" applyBorder="1" applyAlignment="1" applyProtection="1">
      <alignment vertical="center" wrapText="1"/>
    </xf>
    <xf numFmtId="165" fontId="25" fillId="12" borderId="0" xfId="1" applyFont="1" applyFill="1" applyBorder="1" applyAlignment="1" applyProtection="1">
      <alignment vertical="center"/>
    </xf>
    <xf numFmtId="4" fontId="25" fillId="12" borderId="0" xfId="1" applyNumberFormat="1" applyFont="1" applyFill="1" applyBorder="1" applyAlignment="1" applyProtection="1">
      <alignment vertical="center"/>
    </xf>
    <xf numFmtId="166" fontId="25" fillId="12" borderId="0" xfId="1" applyNumberFormat="1" applyFont="1" applyFill="1" applyBorder="1" applyAlignment="1" applyProtection="1">
      <alignment horizontal="left" vertical="center" wrapText="1"/>
    </xf>
    <xf numFmtId="9" fontId="25" fillId="12" borderId="3" xfId="1" applyNumberFormat="1" applyFont="1" applyFill="1" applyBorder="1" applyAlignment="1" applyProtection="1">
      <alignment vertical="center" wrapText="1"/>
    </xf>
    <xf numFmtId="166" fontId="14" fillId="12" borderId="0" xfId="1" applyNumberFormat="1" applyFont="1" applyFill="1" applyBorder="1" applyAlignment="1" applyProtection="1">
      <alignment vertical="center" wrapText="1"/>
    </xf>
    <xf numFmtId="167" fontId="14" fillId="12" borderId="0" xfId="1" applyNumberFormat="1" applyFont="1" applyFill="1" applyBorder="1" applyAlignment="1" applyProtection="1">
      <alignment horizontal="right" vertical="center"/>
    </xf>
    <xf numFmtId="166" fontId="25" fillId="0" borderId="0" xfId="1" applyNumberFormat="1" applyFont="1" applyFill="1" applyBorder="1" applyAlignment="1" applyProtection="1">
      <alignment vertical="center" wrapText="1"/>
    </xf>
    <xf numFmtId="9" fontId="25" fillId="0" borderId="0" xfId="1" applyNumberFormat="1" applyFont="1" applyFill="1" applyBorder="1" applyAlignment="1" applyProtection="1">
      <alignment vertical="center" wrapText="1"/>
    </xf>
    <xf numFmtId="168" fontId="26" fillId="0" borderId="2" xfId="1" applyNumberFormat="1" applyFont="1" applyFill="1" applyBorder="1" applyAlignment="1" applyProtection="1">
      <alignment horizontal="right" wrapText="1"/>
    </xf>
    <xf numFmtId="168" fontId="27" fillId="0" borderId="2" xfId="1" applyNumberFormat="1" applyFont="1" applyFill="1" applyBorder="1" applyAlignment="1" applyProtection="1">
      <alignment horizontal="right" wrapText="1"/>
    </xf>
    <xf numFmtId="166" fontId="28" fillId="0" borderId="0" xfId="1" applyNumberFormat="1" applyFont="1" applyFill="1" applyBorder="1" applyAlignment="1" applyProtection="1">
      <alignment horizontal="left" wrapText="1"/>
    </xf>
    <xf numFmtId="166" fontId="28" fillId="0" borderId="0" xfId="1" applyNumberFormat="1" applyFont="1" applyFill="1" applyBorder="1" applyAlignment="1" applyProtection="1">
      <alignment vertical="center"/>
    </xf>
    <xf numFmtId="168" fontId="27" fillId="0" borderId="4" xfId="1" applyNumberFormat="1" applyFont="1" applyFill="1" applyBorder="1" applyAlignment="1" applyProtection="1">
      <alignment horizontal="right" wrapText="1"/>
    </xf>
    <xf numFmtId="165" fontId="0" fillId="0" borderId="0" xfId="1" applyNumberFormat="1" applyFont="1" applyFill="1" applyBorder="1" applyAlignment="1" applyProtection="1">
      <alignment vertical="center"/>
    </xf>
    <xf numFmtId="166" fontId="29" fillId="0" borderId="0" xfId="1" applyNumberFormat="1" applyFont="1" applyFill="1" applyBorder="1" applyAlignment="1" applyProtection="1">
      <alignment wrapText="1"/>
    </xf>
    <xf numFmtId="166" fontId="29" fillId="0" borderId="12" xfId="1" applyNumberFormat="1" applyFont="1" applyFill="1" applyBorder="1" applyAlignment="1" applyProtection="1">
      <alignment wrapText="1"/>
    </xf>
    <xf numFmtId="1" fontId="27" fillId="7" borderId="2" xfId="1" applyNumberFormat="1" applyFont="1" applyFill="1" applyBorder="1" applyAlignment="1" applyProtection="1">
      <alignment horizontal="right" wrapText="1"/>
    </xf>
    <xf numFmtId="166" fontId="29" fillId="5" borderId="3" xfId="1" applyNumberFormat="1" applyFont="1" applyFill="1" applyBorder="1" applyAlignment="1" applyProtection="1">
      <alignment wrapText="1"/>
    </xf>
    <xf numFmtId="166" fontId="31" fillId="0" borderId="0" xfId="1" applyNumberFormat="1" applyFont="1" applyFill="1" applyBorder="1" applyAlignment="1" applyProtection="1">
      <alignment horizontal="right" wrapText="1"/>
    </xf>
    <xf numFmtId="171" fontId="31" fillId="0" borderId="12" xfId="1" applyNumberFormat="1" applyFont="1" applyFill="1" applyBorder="1" applyAlignment="1" applyProtection="1">
      <alignment horizontal="right" wrapText="1"/>
    </xf>
    <xf numFmtId="166" fontId="27" fillId="5" borderId="3" xfId="1" applyNumberFormat="1" applyFont="1" applyFill="1" applyBorder="1" applyAlignment="1" applyProtection="1">
      <alignment wrapText="1"/>
    </xf>
    <xf numFmtId="166" fontId="27" fillId="5" borderId="19" xfId="1" applyNumberFormat="1" applyFont="1" applyFill="1" applyBorder="1" applyAlignment="1" applyProtection="1">
      <alignment wrapText="1"/>
    </xf>
    <xf numFmtId="166" fontId="27" fillId="0" borderId="2" xfId="1" applyNumberFormat="1" applyFont="1" applyFill="1" applyBorder="1" applyAlignment="1" applyProtection="1"/>
    <xf numFmtId="168" fontId="27" fillId="0" borderId="11" xfId="1" applyNumberFormat="1" applyFont="1" applyFill="1" applyBorder="1" applyAlignment="1" applyProtection="1">
      <alignment horizontal="right" wrapText="1"/>
    </xf>
    <xf numFmtId="1" fontId="27" fillId="0" borderId="2" xfId="1" applyNumberFormat="1" applyFont="1" applyFill="1" applyBorder="1" applyAlignment="1" applyProtection="1">
      <alignment horizontal="right" wrapText="1"/>
    </xf>
    <xf numFmtId="168" fontId="26" fillId="0" borderId="4" xfId="1" applyNumberFormat="1" applyFont="1" applyFill="1" applyBorder="1" applyAlignment="1" applyProtection="1">
      <alignment horizontal="right" wrapText="1"/>
    </xf>
    <xf numFmtId="168" fontId="7" fillId="14" borderId="20" xfId="1" applyNumberFormat="1" applyFont="1" applyFill="1" applyBorder="1" applyAlignment="1" applyProtection="1">
      <alignment horizontal="right" wrapText="1"/>
    </xf>
    <xf numFmtId="1" fontId="7" fillId="14" borderId="4" xfId="1" applyNumberFormat="1" applyFont="1" applyFill="1" applyBorder="1" applyAlignment="1" applyProtection="1">
      <alignment horizontal="right" wrapText="1"/>
    </xf>
    <xf numFmtId="168" fontId="7" fillId="14" borderId="4" xfId="1" applyNumberFormat="1" applyFont="1" applyFill="1" applyBorder="1" applyAlignment="1" applyProtection="1">
      <alignment horizontal="right" wrapText="1"/>
    </xf>
    <xf numFmtId="1" fontId="27" fillId="14" borderId="2" xfId="1" applyNumberFormat="1" applyFont="1" applyFill="1" applyBorder="1" applyAlignment="1" applyProtection="1">
      <alignment horizontal="right" wrapText="1"/>
    </xf>
    <xf numFmtId="1" fontId="27" fillId="14" borderId="4" xfId="1" applyNumberFormat="1" applyFont="1" applyFill="1" applyBorder="1" applyAlignment="1" applyProtection="1">
      <alignment horizontal="right" wrapText="1"/>
    </xf>
    <xf numFmtId="1" fontId="7" fillId="14" borderId="2" xfId="1" applyNumberFormat="1" applyFont="1" applyFill="1" applyBorder="1" applyAlignment="1" applyProtection="1">
      <alignment horizontal="right" wrapText="1"/>
    </xf>
    <xf numFmtId="1" fontId="26" fillId="0" borderId="4" xfId="1" applyNumberFormat="1" applyFont="1" applyFill="1" applyBorder="1" applyAlignment="1" applyProtection="1">
      <alignment horizontal="right" wrapText="1"/>
    </xf>
    <xf numFmtId="168" fontId="27" fillId="14" borderId="4" xfId="1" applyNumberFormat="1" applyFont="1" applyFill="1" applyBorder="1" applyAlignment="1" applyProtection="1">
      <alignment horizontal="right" wrapText="1"/>
    </xf>
    <xf numFmtId="166" fontId="7" fillId="0" borderId="25" xfId="1" applyNumberFormat="1" applyFont="1" applyFill="1" applyBorder="1" applyAlignment="1" applyProtection="1">
      <alignment horizontal="left" wrapText="1"/>
    </xf>
    <xf numFmtId="166" fontId="3" fillId="4" borderId="26" xfId="1" applyNumberFormat="1" applyFont="1" applyFill="1" applyBorder="1" applyAlignment="1" applyProtection="1">
      <alignment horizontal="center" vertical="center" wrapText="1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4" fillId="5" borderId="28" xfId="1" applyNumberFormat="1" applyFont="1" applyFill="1" applyBorder="1" applyAlignment="1" applyProtection="1">
      <alignment wrapText="1"/>
    </xf>
    <xf numFmtId="166" fontId="4" fillId="0" borderId="27" xfId="1" applyNumberFormat="1" applyFont="1" applyFill="1" applyBorder="1" applyAlignment="1" applyProtection="1">
      <alignment wrapText="1"/>
    </xf>
    <xf numFmtId="166" fontId="2" fillId="0" borderId="27" xfId="1" applyNumberFormat="1" applyFont="1" applyFill="1" applyBorder="1" applyAlignment="1" applyProtection="1">
      <alignment horizontal="left" wrapText="1"/>
    </xf>
    <xf numFmtId="166" fontId="7" fillId="0" borderId="27" xfId="1" applyNumberFormat="1" applyFont="1" applyFill="1" applyBorder="1" applyAlignment="1" applyProtection="1">
      <alignment horizontal="right" wrapText="1"/>
    </xf>
    <xf numFmtId="166" fontId="15" fillId="0" borderId="27" xfId="1" applyNumberFormat="1" applyFont="1" applyFill="1" applyBorder="1" applyAlignment="1" applyProtection="1">
      <alignment wrapText="1"/>
    </xf>
    <xf numFmtId="166" fontId="15" fillId="6" borderId="27" xfId="1" applyNumberFormat="1" applyFont="1" applyFill="1" applyBorder="1" applyAlignment="1" applyProtection="1">
      <alignment horizontal="left" wrapText="1"/>
    </xf>
    <xf numFmtId="166" fontId="30" fillId="0" borderId="27" xfId="1" applyNumberFormat="1" applyFont="1" applyFill="1" applyBorder="1" applyAlignment="1" applyProtection="1">
      <alignment horizontal="left" wrapText="1"/>
    </xf>
    <xf numFmtId="166" fontId="15" fillId="5" borderId="27" xfId="1" applyNumberFormat="1" applyFont="1" applyFill="1" applyBorder="1" applyAlignment="1" applyProtection="1">
      <alignment horizontal="left" wrapText="1"/>
    </xf>
    <xf numFmtId="166" fontId="15" fillId="0" borderId="27" xfId="1" applyNumberFormat="1" applyFont="1" applyFill="1" applyBorder="1" applyAlignment="1" applyProtection="1">
      <alignment horizontal="left" wrapText="1"/>
    </xf>
    <xf numFmtId="166" fontId="27" fillId="0" borderId="27" xfId="1" applyNumberFormat="1" applyFont="1" applyFill="1" applyBorder="1" applyAlignment="1" applyProtection="1">
      <alignment horizontal="right" wrapText="1"/>
    </xf>
    <xf numFmtId="166" fontId="7" fillId="0" borderId="27" xfId="1" applyNumberFormat="1" applyFont="1" applyFill="1" applyBorder="1" applyAlignment="1" applyProtection="1">
      <alignment horizontal="right" vertical="center"/>
    </xf>
    <xf numFmtId="165" fontId="1" fillId="0" borderId="27" xfId="1" applyFill="1" applyBorder="1" applyAlignment="1" applyProtection="1"/>
    <xf numFmtId="166" fontId="17" fillId="4" borderId="27" xfId="1" applyNumberFormat="1" applyFont="1" applyFill="1" applyBorder="1" applyAlignment="1" applyProtection="1">
      <alignment wrapText="1"/>
    </xf>
    <xf numFmtId="165" fontId="1" fillId="0" borderId="29" xfId="1" applyFill="1" applyBorder="1" applyAlignment="1" applyProtection="1"/>
    <xf numFmtId="166" fontId="3" fillId="4" borderId="30" xfId="1" applyNumberFormat="1" applyFont="1" applyFill="1" applyBorder="1" applyAlignment="1" applyProtection="1">
      <alignment horizontal="center" vertical="center" wrapText="1"/>
    </xf>
    <xf numFmtId="166" fontId="20" fillId="0" borderId="31" xfId="1" applyNumberFormat="1" applyFont="1" applyFill="1" applyBorder="1" applyAlignment="1" applyProtection="1">
      <alignment horizontal="center" vertical="center" wrapText="1"/>
    </xf>
    <xf numFmtId="166" fontId="5" fillId="5" borderId="32" xfId="1" applyNumberFormat="1" applyFont="1" applyFill="1" applyBorder="1" applyAlignment="1" applyProtection="1">
      <alignment wrapText="1"/>
    </xf>
    <xf numFmtId="166" fontId="5" fillId="0" borderId="31" xfId="1" applyNumberFormat="1" applyFont="1" applyFill="1" applyBorder="1" applyAlignment="1" applyProtection="1">
      <alignment wrapText="1"/>
    </xf>
    <xf numFmtId="166" fontId="7" fillId="0" borderId="31" xfId="1" applyNumberFormat="1" applyFont="1" applyFill="1" applyBorder="1" applyAlignment="1" applyProtection="1">
      <alignment horizontal="right" wrapText="1"/>
    </xf>
    <xf numFmtId="166" fontId="27" fillId="0" borderId="31" xfId="1" applyNumberFormat="1" applyFont="1" applyFill="1" applyBorder="1" applyAlignment="1" applyProtection="1">
      <alignment horizontal="right" wrapText="1"/>
    </xf>
    <xf numFmtId="166" fontId="29" fillId="0" borderId="31" xfId="1" applyNumberFormat="1" applyFont="1" applyFill="1" applyBorder="1" applyAlignment="1" applyProtection="1">
      <alignment wrapText="1"/>
    </xf>
    <xf numFmtId="166" fontId="29" fillId="5" borderId="32" xfId="1" applyNumberFormat="1" applyFont="1" applyFill="1" applyBorder="1" applyAlignment="1" applyProtection="1">
      <alignment wrapText="1"/>
    </xf>
    <xf numFmtId="166" fontId="31" fillId="0" borderId="33" xfId="1" applyNumberFormat="1" applyFont="1" applyFill="1" applyBorder="1" applyAlignment="1" applyProtection="1">
      <alignment horizontal="left" wrapText="1"/>
    </xf>
    <xf numFmtId="166" fontId="27" fillId="5" borderId="32" xfId="1" applyNumberFormat="1" applyFont="1" applyFill="1" applyBorder="1" applyAlignment="1" applyProtection="1">
      <alignment wrapText="1"/>
    </xf>
    <xf numFmtId="166" fontId="27" fillId="0" borderId="31" xfId="1" applyNumberFormat="1" applyFont="1" applyFill="1" applyBorder="1" applyAlignment="1" applyProtection="1">
      <alignment horizontal="left" wrapText="1"/>
    </xf>
    <xf numFmtId="166" fontId="7" fillId="0" borderId="31" xfId="1" applyNumberFormat="1" applyFont="1" applyFill="1" applyBorder="1" applyAlignment="1" applyProtection="1">
      <alignment horizontal="right" vertical="center"/>
    </xf>
    <xf numFmtId="166" fontId="10" fillId="5" borderId="32" xfId="1" applyNumberFormat="1" applyFont="1" applyFill="1" applyBorder="1" applyAlignment="1" applyProtection="1">
      <alignment wrapText="1"/>
    </xf>
    <xf numFmtId="165" fontId="8" fillId="0" borderId="33" xfId="1" applyFont="1" applyFill="1" applyBorder="1" applyAlignment="1" applyProtection="1"/>
    <xf numFmtId="166" fontId="21" fillId="4" borderId="33" xfId="1" applyNumberFormat="1" applyFont="1" applyFill="1" applyBorder="1" applyAlignment="1" applyProtection="1">
      <alignment wrapText="1"/>
    </xf>
    <xf numFmtId="165" fontId="8" fillId="0" borderId="29" xfId="1" applyFont="1" applyFill="1" applyBorder="1" applyAlignment="1" applyProtection="1"/>
    <xf numFmtId="166" fontId="10" fillId="0" borderId="34" xfId="1" applyNumberFormat="1" applyFont="1" applyFill="1" applyBorder="1" applyAlignment="1" applyProtection="1">
      <alignment horizontal="right" wrapText="1"/>
    </xf>
    <xf numFmtId="166" fontId="7" fillId="0" borderId="33" xfId="1" applyNumberFormat="1" applyFont="1" applyFill="1" applyBorder="1" applyAlignment="1" applyProtection="1">
      <alignment horizontal="right" vertical="center"/>
    </xf>
    <xf numFmtId="1" fontId="7" fillId="0" borderId="0" xfId="1" applyNumberFormat="1" applyFont="1" applyFill="1" applyBorder="1" applyAlignment="1" applyProtection="1">
      <alignment vertical="center"/>
    </xf>
    <xf numFmtId="168" fontId="7" fillId="0" borderId="0" xfId="1" applyNumberFormat="1" applyFont="1" applyFill="1" applyBorder="1" applyAlignment="1" applyProtection="1">
      <alignment vertical="center"/>
    </xf>
    <xf numFmtId="171" fontId="7" fillId="0" borderId="12" xfId="1" applyNumberFormat="1" applyFont="1" applyFill="1" applyBorder="1" applyAlignment="1" applyProtection="1">
      <alignment horizontal="right" wrapText="1"/>
    </xf>
    <xf numFmtId="166" fontId="7" fillId="0" borderId="35" xfId="1" applyNumberFormat="1" applyFont="1" applyFill="1" applyBorder="1" applyAlignment="1" applyProtection="1">
      <alignment horizontal="right" wrapText="1"/>
    </xf>
    <xf numFmtId="166" fontId="7" fillId="0" borderId="0" xfId="1" applyNumberFormat="1" applyFont="1" applyFill="1" applyBorder="1" applyAlignment="1" applyProtection="1">
      <alignment horizontal="right" wrapText="1"/>
    </xf>
    <xf numFmtId="166" fontId="7" fillId="0" borderId="35" xfId="1" applyNumberFormat="1" applyFont="1" applyFill="1" applyBorder="1" applyAlignment="1" applyProtection="1">
      <alignment horizontal="left" wrapText="1"/>
    </xf>
    <xf numFmtId="166" fontId="32" fillId="0" borderId="36" xfId="1" applyNumberFormat="1" applyFont="1" applyBorder="1" applyAlignment="1" applyProtection="1">
      <alignment horizontal="right" wrapText="1"/>
    </xf>
    <xf numFmtId="166" fontId="32" fillId="0" borderId="37" xfId="1" applyNumberFormat="1" applyFont="1" applyBorder="1" applyAlignment="1" applyProtection="1">
      <alignment horizontal="right" wrapText="1"/>
    </xf>
    <xf numFmtId="1" fontId="32" fillId="15" borderId="38" xfId="1" applyNumberFormat="1" applyFont="1" applyFill="1" applyBorder="1" applyAlignment="1" applyProtection="1">
      <alignment horizontal="right" wrapText="1"/>
    </xf>
    <xf numFmtId="168" fontId="33" fillId="15" borderId="39" xfId="1" applyNumberFormat="1" applyFont="1" applyFill="1" applyBorder="1" applyAlignment="1" applyProtection="1">
      <alignment horizontal="right" wrapText="1"/>
    </xf>
    <xf numFmtId="168" fontId="34" fillId="16" borderId="39" xfId="1" applyNumberFormat="1" applyFont="1" applyFill="1" applyBorder="1" applyAlignment="1" applyProtection="1">
      <alignment horizontal="right" wrapText="1"/>
    </xf>
    <xf numFmtId="171" fontId="35" fillId="17" borderId="40" xfId="1" applyNumberFormat="1" applyFont="1" applyFill="1" applyBorder="1" applyAlignment="1" applyProtection="1">
      <alignment horizontal="right" wrapText="1"/>
    </xf>
    <xf numFmtId="168" fontId="34" fillId="18" borderId="39" xfId="1" applyNumberFormat="1" applyFont="1" applyFill="1" applyBorder="1" applyAlignment="1" applyProtection="1">
      <alignment horizontal="right" wrapText="1"/>
    </xf>
    <xf numFmtId="168" fontId="32" fillId="15" borderId="41" xfId="1" applyNumberFormat="1" applyFont="1" applyFill="1" applyBorder="1" applyAlignment="1" applyProtection="1">
      <alignment horizontal="right" wrapText="1"/>
    </xf>
    <xf numFmtId="171" fontId="36" fillId="19" borderId="40" xfId="1" applyNumberFormat="1" applyFont="1" applyFill="1" applyBorder="1" applyAlignment="1" applyProtection="1">
      <alignment horizontal="right" wrapText="1"/>
    </xf>
  </cellXfs>
  <cellStyles count="7">
    <cellStyle name="Euro" xfId="3" xr:uid="{00000000-0005-0000-0000-000000000000}"/>
    <cellStyle name="Milliers" xfId="1" builtinId="3"/>
    <cellStyle name="Milliers 2" xfId="4" xr:uid="{00000000-0005-0000-0000-000002000000}"/>
    <cellStyle name="Monétaire" xfId="2" builtinId="4"/>
    <cellStyle name="Normal" xfId="0" builtinId="0"/>
    <cellStyle name="Normal 2" xfId="5" xr:uid="{00000000-0005-0000-0000-000005000000}"/>
    <cellStyle name="Pourcentage 2" xfId="6" xr:uid="{00000000-0005-0000-0000-000006000000}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3"/>
  <sheetViews>
    <sheetView tabSelected="1" zoomScale="80" zoomScaleNormal="80" workbookViewId="0">
      <selection activeCell="F14" sqref="F14"/>
    </sheetView>
  </sheetViews>
  <sheetFormatPr baseColWidth="10" defaultColWidth="15.83203125" defaultRowHeight="13"/>
  <cols>
    <col min="1" max="1" width="65.83203125" style="1" customWidth="1"/>
    <col min="2" max="2" width="9.5" style="1" customWidth="1"/>
    <col min="3" max="3" width="9.33203125" style="1" customWidth="1"/>
    <col min="4" max="5" width="15.83203125" style="1" customWidth="1"/>
    <col min="6" max="6" width="65.83203125" style="1" customWidth="1"/>
    <col min="7" max="7" width="9.5" style="1" customWidth="1"/>
    <col min="8" max="8" width="9.33203125" style="1" customWidth="1"/>
    <col min="9" max="10" width="15.83203125" style="1" customWidth="1"/>
    <col min="11" max="16384" width="15.83203125" style="1"/>
  </cols>
  <sheetData>
    <row r="1" spans="1:26" s="95" customFormat="1" ht="18" customHeight="1">
      <c r="A1" s="96">
        <v>500</v>
      </c>
      <c r="B1" s="97" t="s">
        <v>18</v>
      </c>
      <c r="C1" s="97"/>
      <c r="D1" s="98"/>
      <c r="E1" s="99"/>
      <c r="F1" s="100">
        <v>0.5</v>
      </c>
      <c r="G1" s="97" t="s">
        <v>19</v>
      </c>
      <c r="H1" s="101"/>
      <c r="I1" s="101"/>
      <c r="J1" s="102"/>
      <c r="K1" s="93"/>
      <c r="L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1:26" s="95" customFormat="1" ht="18" customHeight="1" thickBot="1">
      <c r="A2" s="103"/>
      <c r="B2" s="90"/>
      <c r="C2" s="90"/>
      <c r="D2" s="91"/>
      <c r="E2" s="92"/>
      <c r="F2" s="104"/>
      <c r="G2" s="90"/>
      <c r="H2" s="93"/>
      <c r="I2" s="93"/>
      <c r="J2" s="94"/>
      <c r="K2" s="93"/>
      <c r="L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s="3" customFormat="1" ht="19">
      <c r="A3" s="132" t="s">
        <v>0</v>
      </c>
      <c r="B3" s="148" t="s">
        <v>1</v>
      </c>
      <c r="C3" s="31" t="s">
        <v>2</v>
      </c>
      <c r="D3" s="31" t="s">
        <v>3</v>
      </c>
      <c r="E3" s="32" t="s">
        <v>4</v>
      </c>
      <c r="F3" s="36" t="s">
        <v>5</v>
      </c>
      <c r="G3" s="37" t="s">
        <v>1</v>
      </c>
      <c r="H3" s="38" t="s">
        <v>6</v>
      </c>
      <c r="I3" s="38" t="s">
        <v>7</v>
      </c>
      <c r="J3" s="39" t="s">
        <v>4</v>
      </c>
      <c r="K3" s="2"/>
      <c r="L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8" customHeight="1">
      <c r="A4" s="133"/>
      <c r="B4" s="149"/>
      <c r="C4" s="56"/>
      <c r="D4" s="56"/>
      <c r="E4" s="57"/>
      <c r="F4" s="20"/>
      <c r="G4" s="68"/>
      <c r="H4" s="69"/>
      <c r="I4" s="69"/>
      <c r="J4" s="70"/>
      <c r="K4" s="2"/>
      <c r="L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>
      <c r="A5" s="134" t="s">
        <v>16</v>
      </c>
      <c r="B5" s="150"/>
      <c r="C5" s="33"/>
      <c r="D5" s="33"/>
      <c r="E5" s="34"/>
      <c r="F5" s="40" t="s">
        <v>16</v>
      </c>
      <c r="G5" s="52"/>
      <c r="H5" s="53"/>
      <c r="I5" s="54"/>
      <c r="J5" s="55"/>
      <c r="K5" s="2"/>
      <c r="L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>
      <c r="A6" s="135"/>
      <c r="B6" s="151"/>
      <c r="C6" s="28"/>
      <c r="D6" s="28"/>
      <c r="E6" s="29"/>
      <c r="F6" s="30"/>
      <c r="G6" s="71"/>
      <c r="H6" s="62"/>
      <c r="I6" s="63"/>
      <c r="J6" s="17"/>
      <c r="K6" s="2"/>
      <c r="L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>
      <c r="A7" s="136" t="s">
        <v>33</v>
      </c>
      <c r="B7" s="152"/>
      <c r="C7" s="7"/>
      <c r="D7" s="5"/>
      <c r="E7" s="176">
        <f>SUM(E8:E15)</f>
        <v>3100</v>
      </c>
      <c r="F7" s="22" t="s">
        <v>15</v>
      </c>
      <c r="G7" s="64"/>
      <c r="H7" s="62"/>
      <c r="I7" s="62"/>
      <c r="J7" s="178">
        <f>SUM(J8:J15)</f>
        <v>0</v>
      </c>
      <c r="K7" s="2"/>
      <c r="L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>
      <c r="A8" s="137" t="s">
        <v>53</v>
      </c>
      <c r="B8" s="152" t="s">
        <v>13</v>
      </c>
      <c r="C8" s="129">
        <v>1</v>
      </c>
      <c r="D8" s="122">
        <v>0</v>
      </c>
      <c r="E8" s="123">
        <f t="shared" ref="E8:E14" si="0">C8*D8</f>
        <v>0</v>
      </c>
      <c r="F8" s="12" t="s">
        <v>20</v>
      </c>
      <c r="G8" s="4" t="s">
        <v>13</v>
      </c>
      <c r="H8" s="124">
        <v>1</v>
      </c>
      <c r="I8" s="122">
        <v>0</v>
      </c>
      <c r="J8" s="123">
        <f t="shared" ref="J8:J14" si="1">H8*I8</f>
        <v>0</v>
      </c>
      <c r="K8" s="2"/>
      <c r="L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>
      <c r="A9" s="137" t="s">
        <v>60</v>
      </c>
      <c r="B9" s="152" t="s">
        <v>13</v>
      </c>
      <c r="C9" s="129">
        <v>1</v>
      </c>
      <c r="D9" s="122">
        <v>0</v>
      </c>
      <c r="E9" s="123">
        <f t="shared" si="0"/>
        <v>0</v>
      </c>
      <c r="F9" s="12" t="s">
        <v>21</v>
      </c>
      <c r="G9" s="4" t="s">
        <v>13</v>
      </c>
      <c r="H9" s="124">
        <v>1</v>
      </c>
      <c r="I9" s="122">
        <v>0</v>
      </c>
      <c r="J9" s="123">
        <f t="shared" si="1"/>
        <v>0</v>
      </c>
      <c r="K9" s="2"/>
      <c r="L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>
      <c r="A10" s="137" t="s">
        <v>54</v>
      </c>
      <c r="B10" s="152" t="s">
        <v>13</v>
      </c>
      <c r="C10" s="129">
        <v>5</v>
      </c>
      <c r="D10" s="122">
        <v>0</v>
      </c>
      <c r="E10" s="123">
        <f t="shared" si="0"/>
        <v>0</v>
      </c>
      <c r="F10" s="12" t="s">
        <v>22</v>
      </c>
      <c r="G10" s="4" t="s">
        <v>13</v>
      </c>
      <c r="H10" s="124">
        <v>1</v>
      </c>
      <c r="I10" s="122">
        <v>0</v>
      </c>
      <c r="J10" s="123">
        <f t="shared" si="1"/>
        <v>0</v>
      </c>
      <c r="K10" s="2"/>
      <c r="L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>
      <c r="A11" s="137" t="s">
        <v>52</v>
      </c>
      <c r="B11" s="152" t="s">
        <v>13</v>
      </c>
      <c r="C11" s="129">
        <v>1</v>
      </c>
      <c r="D11" s="122">
        <v>0</v>
      </c>
      <c r="E11" s="123">
        <f t="shared" si="0"/>
        <v>0</v>
      </c>
      <c r="F11" s="12" t="s">
        <v>34</v>
      </c>
      <c r="G11" s="4" t="s">
        <v>13</v>
      </c>
      <c r="H11" s="124">
        <v>1</v>
      </c>
      <c r="I11" s="122">
        <v>0</v>
      </c>
      <c r="J11" s="123">
        <f t="shared" si="1"/>
        <v>0</v>
      </c>
      <c r="K11" s="2"/>
      <c r="L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>
      <c r="A12" s="143" t="s">
        <v>39</v>
      </c>
      <c r="B12" s="152" t="s">
        <v>13</v>
      </c>
      <c r="C12" s="128">
        <f>A1/30</f>
        <v>16.666666666666668</v>
      </c>
      <c r="D12" s="130">
        <v>186</v>
      </c>
      <c r="E12" s="123">
        <f t="shared" si="0"/>
        <v>3100</v>
      </c>
      <c r="F12" s="12" t="s">
        <v>23</v>
      </c>
      <c r="G12" s="4" t="s">
        <v>13</v>
      </c>
      <c r="H12" s="124">
        <v>1</v>
      </c>
      <c r="I12" s="122">
        <v>0</v>
      </c>
      <c r="J12" s="123">
        <f t="shared" si="1"/>
        <v>0</v>
      </c>
      <c r="K12" s="2"/>
      <c r="L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>
      <c r="A13" s="143" t="s">
        <v>51</v>
      </c>
      <c r="B13" s="152" t="s">
        <v>13</v>
      </c>
      <c r="C13" s="124">
        <f>A1/30</f>
        <v>16.666666666666668</v>
      </c>
      <c r="D13" s="105">
        <v>0</v>
      </c>
      <c r="E13" s="123">
        <f t="shared" si="0"/>
        <v>0</v>
      </c>
      <c r="F13" s="12" t="s">
        <v>24</v>
      </c>
      <c r="G13" s="4" t="s">
        <v>13</v>
      </c>
      <c r="H13" s="124">
        <v>1</v>
      </c>
      <c r="I13" s="122">
        <v>0</v>
      </c>
      <c r="J13" s="123">
        <f t="shared" si="1"/>
        <v>0</v>
      </c>
      <c r="K13" s="2"/>
      <c r="L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>
      <c r="A14" s="143" t="s">
        <v>49</v>
      </c>
      <c r="B14" s="152" t="s">
        <v>13</v>
      </c>
      <c r="C14" s="124">
        <f>J14/1000</f>
        <v>0</v>
      </c>
      <c r="D14" s="130">
        <v>138</v>
      </c>
      <c r="E14" s="123">
        <f t="shared" si="0"/>
        <v>0</v>
      </c>
      <c r="F14" s="23" t="s">
        <v>50</v>
      </c>
      <c r="G14" s="4" t="s">
        <v>13</v>
      </c>
      <c r="H14" s="124">
        <v>1</v>
      </c>
      <c r="I14" s="122">
        <v>0</v>
      </c>
      <c r="J14" s="123">
        <f t="shared" si="1"/>
        <v>0</v>
      </c>
      <c r="K14" s="2"/>
      <c r="L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>
      <c r="A15" s="144"/>
      <c r="B15" s="159"/>
      <c r="C15" s="15"/>
      <c r="D15" s="13"/>
      <c r="E15" s="17"/>
      <c r="F15" s="12"/>
      <c r="G15" s="4"/>
      <c r="H15" s="8"/>
      <c r="I15" s="9"/>
      <c r="J15" s="1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>
      <c r="A16" s="165"/>
      <c r="B16" s="159"/>
      <c r="C16" s="166"/>
      <c r="D16" s="167"/>
      <c r="E16" s="168"/>
      <c r="F16" s="12"/>
      <c r="G16" s="169"/>
      <c r="H16" s="8"/>
      <c r="I16" s="9"/>
      <c r="J16" s="1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>
      <c r="A17" s="136" t="s">
        <v>31</v>
      </c>
      <c r="B17" s="152"/>
      <c r="C17" s="7"/>
      <c r="D17" s="109"/>
      <c r="E17" s="176">
        <f>SUM(E18:E27)</f>
        <v>8332</v>
      </c>
      <c r="F17" s="12"/>
      <c r="G17" s="51"/>
      <c r="H17" s="6"/>
      <c r="I17" s="6"/>
      <c r="J17" s="16"/>
      <c r="K17" s="2"/>
      <c r="L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>
      <c r="A18" s="137" t="s">
        <v>36</v>
      </c>
      <c r="B18" s="152" t="s">
        <v>13</v>
      </c>
      <c r="C18" s="124">
        <v>500</v>
      </c>
      <c r="D18" s="122">
        <v>0</v>
      </c>
      <c r="E18" s="123">
        <f t="shared" ref="E18:E23" si="2">C18*D18</f>
        <v>0</v>
      </c>
      <c r="F18" s="12"/>
      <c r="G18" s="51"/>
      <c r="H18" s="6"/>
      <c r="I18" s="6"/>
      <c r="J18" s="1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>
      <c r="A19" s="137" t="s">
        <v>59</v>
      </c>
      <c r="B19" s="152" t="s">
        <v>13</v>
      </c>
      <c r="C19" s="129">
        <v>1</v>
      </c>
      <c r="D19" s="122">
        <v>0</v>
      </c>
      <c r="E19" s="123">
        <f>C19*D19</f>
        <v>0</v>
      </c>
      <c r="F19" s="12"/>
      <c r="G19" s="51"/>
      <c r="H19" s="6"/>
      <c r="I19" s="6"/>
      <c r="J19" s="1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>
      <c r="A20" s="137" t="s">
        <v>37</v>
      </c>
      <c r="B20" s="152" t="s">
        <v>13</v>
      </c>
      <c r="C20" s="129">
        <v>1</v>
      </c>
      <c r="D20" s="122">
        <v>0</v>
      </c>
      <c r="E20" s="123">
        <f t="shared" si="2"/>
        <v>0</v>
      </c>
      <c r="F20" s="12"/>
      <c r="G20" s="51"/>
      <c r="H20" s="6"/>
      <c r="I20" s="6"/>
      <c r="J20" s="1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>
      <c r="A21" s="137" t="s">
        <v>56</v>
      </c>
      <c r="B21" s="152" t="s">
        <v>13</v>
      </c>
      <c r="C21" s="127">
        <v>8</v>
      </c>
      <c r="D21" s="130">
        <v>138</v>
      </c>
      <c r="E21" s="123">
        <f>C21*D21</f>
        <v>1104</v>
      </c>
      <c r="F21" s="27"/>
      <c r="G21" s="51"/>
      <c r="H21" s="6"/>
      <c r="I21" s="6"/>
      <c r="J21" s="1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>
      <c r="A22" s="137" t="s">
        <v>55</v>
      </c>
      <c r="B22" s="152" t="s">
        <v>13</v>
      </c>
      <c r="C22" s="127">
        <v>8</v>
      </c>
      <c r="D22" s="130">
        <v>300</v>
      </c>
      <c r="E22" s="123">
        <f t="shared" si="2"/>
        <v>2400</v>
      </c>
      <c r="F22" s="23"/>
      <c r="G22" s="4"/>
      <c r="H22" s="7"/>
      <c r="I22" s="5"/>
      <c r="J22" s="2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>
      <c r="A23" s="137" t="s">
        <v>57</v>
      </c>
      <c r="B23" s="152" t="s">
        <v>13</v>
      </c>
      <c r="C23" s="127">
        <v>8</v>
      </c>
      <c r="D23" s="130">
        <v>500</v>
      </c>
      <c r="E23" s="123">
        <f t="shared" si="2"/>
        <v>4000</v>
      </c>
      <c r="F23" s="23"/>
      <c r="G23" s="4"/>
      <c r="H23" s="7"/>
      <c r="I23" s="5"/>
      <c r="J23" s="2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>
      <c r="A24" s="137" t="s">
        <v>58</v>
      </c>
      <c r="B24" s="152" t="s">
        <v>13</v>
      </c>
      <c r="C24" s="127">
        <v>8</v>
      </c>
      <c r="D24" s="122">
        <v>0</v>
      </c>
      <c r="E24" s="123">
        <f>C24*D24</f>
        <v>0</v>
      </c>
      <c r="F24" s="30"/>
      <c r="G24" s="71"/>
      <c r="H24" s="62"/>
      <c r="I24" s="63"/>
      <c r="J24" s="1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>
      <c r="A25" s="137" t="s">
        <v>61</v>
      </c>
      <c r="B25" s="152" t="s">
        <v>13</v>
      </c>
      <c r="C25" s="129">
        <v>6</v>
      </c>
      <c r="D25" s="130">
        <v>138</v>
      </c>
      <c r="E25" s="123">
        <f t="shared" ref="E25" si="3">C25*D25</f>
        <v>828</v>
      </c>
      <c r="F25" s="27"/>
      <c r="G25" s="51"/>
      <c r="H25" s="6"/>
      <c r="I25" s="6"/>
      <c r="J25" s="1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>
      <c r="A26" s="137" t="s">
        <v>62</v>
      </c>
      <c r="B26" s="152" t="s">
        <v>13</v>
      </c>
      <c r="C26" s="127">
        <f>J14/1000</f>
        <v>0</v>
      </c>
      <c r="D26" s="130">
        <v>138</v>
      </c>
      <c r="E26" s="123">
        <f t="shared" ref="E26" si="4">C26*D26</f>
        <v>0</v>
      </c>
      <c r="F26" s="170"/>
      <c r="G26" s="171"/>
      <c r="H26" s="6"/>
      <c r="I26" s="6"/>
      <c r="J26" s="1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>
      <c r="A27" s="144"/>
      <c r="B27" s="159"/>
      <c r="C27" s="15"/>
      <c r="D27" s="13"/>
      <c r="E27" s="17"/>
      <c r="F27" s="12"/>
      <c r="G27" s="4"/>
      <c r="H27" s="8"/>
      <c r="I27" s="9"/>
      <c r="J27" s="1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>
      <c r="A28" s="26" t="s">
        <v>48</v>
      </c>
      <c r="B28" s="152"/>
      <c r="C28" s="7"/>
      <c r="D28" s="5"/>
      <c r="E28" s="176">
        <f>SUM(E29:E30)</f>
        <v>3000</v>
      </c>
      <c r="F28" s="22" t="s">
        <v>32</v>
      </c>
      <c r="G28" s="4"/>
      <c r="H28" s="8"/>
      <c r="I28" s="65"/>
      <c r="J28" s="178">
        <f>SUM(J29:J30)</f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108" customFormat="1" ht="18" customHeight="1">
      <c r="A29" s="137" t="s">
        <v>14</v>
      </c>
      <c r="B29" s="152" t="s">
        <v>13</v>
      </c>
      <c r="C29" s="124">
        <v>1</v>
      </c>
      <c r="D29" s="125">
        <v>3000</v>
      </c>
      <c r="E29" s="123">
        <f>C29*D29</f>
        <v>3000</v>
      </c>
      <c r="F29" s="12" t="s">
        <v>41</v>
      </c>
      <c r="G29" s="4" t="s">
        <v>13</v>
      </c>
      <c r="H29" s="124">
        <v>1</v>
      </c>
      <c r="I29" s="122">
        <v>0</v>
      </c>
      <c r="J29" s="123">
        <f>H29*I29</f>
        <v>0</v>
      </c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s="42" customFormat="1" ht="18" customHeight="1">
      <c r="A30" s="138"/>
      <c r="B30" s="154"/>
      <c r="C30" s="111"/>
      <c r="D30" s="111"/>
      <c r="E30" s="112"/>
      <c r="F30" s="12"/>
      <c r="G30" s="51"/>
      <c r="H30" s="6"/>
      <c r="I30" s="6"/>
      <c r="J30" s="16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8" customHeight="1">
      <c r="A31" s="139" t="s">
        <v>9</v>
      </c>
      <c r="B31" s="155"/>
      <c r="C31" s="113"/>
      <c r="D31" s="114"/>
      <c r="E31" s="177">
        <f>E7+E17+E28</f>
        <v>14432</v>
      </c>
      <c r="F31" s="40" t="s">
        <v>29</v>
      </c>
      <c r="G31" s="52"/>
      <c r="H31" s="53"/>
      <c r="I31" s="54"/>
      <c r="J31" s="180">
        <f>J7+J28</f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140"/>
      <c r="B32" s="156"/>
      <c r="C32" s="115"/>
      <c r="D32" s="115"/>
      <c r="E32" s="116"/>
      <c r="F32" s="10"/>
      <c r="G32" s="72"/>
      <c r="H32" s="73"/>
      <c r="I32" s="74"/>
      <c r="J32" s="7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141" t="s">
        <v>17</v>
      </c>
      <c r="B33" s="157"/>
      <c r="C33" s="113"/>
      <c r="D33" s="117"/>
      <c r="E33" s="118"/>
      <c r="F33" s="85" t="s">
        <v>17</v>
      </c>
      <c r="G33" s="86"/>
      <c r="H33" s="87"/>
      <c r="I33" s="88"/>
      <c r="J33" s="8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>
      <c r="A34" s="142"/>
      <c r="B34" s="158"/>
      <c r="C34" s="119"/>
      <c r="D34" s="106"/>
      <c r="E34" s="120"/>
      <c r="F34" s="12"/>
      <c r="G34" s="51"/>
      <c r="H34" s="6"/>
      <c r="I34" s="6"/>
      <c r="J34" s="1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>
      <c r="A35" s="136" t="s">
        <v>31</v>
      </c>
      <c r="B35" s="158"/>
      <c r="C35" s="121"/>
      <c r="D35" s="106"/>
      <c r="E35" s="176">
        <f>SUM(E36:E43)</f>
        <v>0</v>
      </c>
      <c r="F35" s="26" t="s">
        <v>35</v>
      </c>
      <c r="G35" s="51"/>
      <c r="H35" s="6"/>
      <c r="I35" s="6"/>
      <c r="J35" s="178">
        <f>SUM(J36:J40)</f>
        <v>53400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>
      <c r="A36" s="143" t="s">
        <v>40</v>
      </c>
      <c r="B36" s="153" t="s">
        <v>13</v>
      </c>
      <c r="C36" s="126">
        <f>A1+A1/30+C21+J14/1000</f>
        <v>524.66666666666663</v>
      </c>
      <c r="D36" s="105">
        <v>0</v>
      </c>
      <c r="E36" s="123">
        <f t="shared" ref="E36:E41" si="5">C36*D36</f>
        <v>0</v>
      </c>
      <c r="F36" s="12" t="s">
        <v>44</v>
      </c>
      <c r="G36" s="4" t="s">
        <v>13</v>
      </c>
      <c r="H36" s="128">
        <f>A1*40%</f>
        <v>200</v>
      </c>
      <c r="I36" s="179">
        <v>138</v>
      </c>
      <c r="J36" s="123">
        <f>H36*I36</f>
        <v>27600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>
      <c r="A37" s="143" t="s">
        <v>26</v>
      </c>
      <c r="B37" s="153" t="s">
        <v>13</v>
      </c>
      <c r="C37" s="127">
        <f>A1+A1/30+C21+J14/1000</f>
        <v>524.66666666666663</v>
      </c>
      <c r="D37" s="105">
        <v>0</v>
      </c>
      <c r="E37" s="123">
        <f t="shared" si="5"/>
        <v>0</v>
      </c>
      <c r="F37" s="12" t="s">
        <v>45</v>
      </c>
      <c r="G37" s="4" t="s">
        <v>13</v>
      </c>
      <c r="H37" s="128">
        <f>A1*40%</f>
        <v>200</v>
      </c>
      <c r="I37" s="179">
        <v>90</v>
      </c>
      <c r="J37" s="123">
        <f>H37*I37</f>
        <v>18000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>
      <c r="A38" s="143" t="s">
        <v>27</v>
      </c>
      <c r="B38" s="153" t="s">
        <v>13</v>
      </c>
      <c r="C38" s="126">
        <f>A1+A1/30+C21+J14/1000</f>
        <v>524.66666666666663</v>
      </c>
      <c r="D38" s="105">
        <v>0</v>
      </c>
      <c r="E38" s="123">
        <f t="shared" si="5"/>
        <v>0</v>
      </c>
      <c r="F38" s="12" t="s">
        <v>46</v>
      </c>
      <c r="G38" s="4" t="s">
        <v>13</v>
      </c>
      <c r="H38" s="124">
        <f>A1*10%</f>
        <v>50</v>
      </c>
      <c r="I38" s="179">
        <v>90</v>
      </c>
      <c r="J38" s="123">
        <f>H38*I38</f>
        <v>4500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>
      <c r="A39" s="143" t="s">
        <v>25</v>
      </c>
      <c r="B39" s="153" t="s">
        <v>13</v>
      </c>
      <c r="C39" s="126">
        <f>A1+A1/30+C21+J14/1000</f>
        <v>524.66666666666663</v>
      </c>
      <c r="D39" s="105">
        <v>0</v>
      </c>
      <c r="E39" s="123">
        <f>C39*D39</f>
        <v>0</v>
      </c>
      <c r="F39" s="12" t="s">
        <v>47</v>
      </c>
      <c r="G39" s="4" t="s">
        <v>13</v>
      </c>
      <c r="H39" s="124">
        <f>A1*10%</f>
        <v>50</v>
      </c>
      <c r="I39" s="179">
        <v>66</v>
      </c>
      <c r="J39" s="123">
        <f>H39*I39</f>
        <v>3300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>
      <c r="A40" s="172" t="s">
        <v>63</v>
      </c>
      <c r="B40" s="173" t="s">
        <v>13</v>
      </c>
      <c r="C40" s="174">
        <f>A1+C21+J14/1000</f>
        <v>508</v>
      </c>
      <c r="D40" s="105">
        <v>0</v>
      </c>
      <c r="E40" s="175">
        <f t="shared" ref="E40" si="6">C40*D40</f>
        <v>0</v>
      </c>
      <c r="F40" s="12"/>
      <c r="G40" s="4"/>
      <c r="H40" s="8"/>
      <c r="I40" s="9"/>
      <c r="J40" s="1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>
      <c r="A41" s="143" t="s">
        <v>38</v>
      </c>
      <c r="B41" s="153" t="s">
        <v>13</v>
      </c>
      <c r="C41" s="126">
        <f>A1*3/5</f>
        <v>300</v>
      </c>
      <c r="D41" s="105">
        <v>0</v>
      </c>
      <c r="E41" s="123">
        <f t="shared" si="5"/>
        <v>0</v>
      </c>
      <c r="F41" s="12"/>
      <c r="G41" s="4"/>
      <c r="H41" s="8"/>
      <c r="I41" s="9"/>
      <c r="J41" s="1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137" t="s">
        <v>28</v>
      </c>
      <c r="B42" s="152" t="s">
        <v>13</v>
      </c>
      <c r="C42" s="124">
        <f>A1*3/5</f>
        <v>300</v>
      </c>
      <c r="D42" s="122">
        <v>0</v>
      </c>
      <c r="E42" s="123">
        <f>C42*D42</f>
        <v>0</v>
      </c>
      <c r="F42" s="12"/>
      <c r="G42" s="169"/>
      <c r="H42" s="8"/>
      <c r="I42" s="9"/>
      <c r="J42" s="1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>
      <c r="A43" s="144"/>
      <c r="B43" s="159"/>
      <c r="C43" s="15"/>
      <c r="D43" s="13"/>
      <c r="E43" s="17"/>
      <c r="F43" s="12"/>
      <c r="G43" s="4"/>
      <c r="H43" s="8"/>
      <c r="I43" s="9"/>
      <c r="J43" s="1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>
      <c r="A44" s="144"/>
      <c r="B44" s="159"/>
      <c r="C44" s="15"/>
      <c r="D44" s="13"/>
      <c r="E44" s="17"/>
      <c r="F44" s="22" t="s">
        <v>32</v>
      </c>
      <c r="G44" s="131"/>
      <c r="H44" s="6"/>
      <c r="I44" s="6"/>
      <c r="J44" s="178">
        <f>SUM(J45:J47)</f>
        <v>3600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>
      <c r="A45" s="144"/>
      <c r="B45" s="159"/>
      <c r="C45" s="15"/>
      <c r="D45" s="13"/>
      <c r="E45" s="17"/>
      <c r="F45" s="164" t="s">
        <v>42</v>
      </c>
      <c r="G45" s="23" t="s">
        <v>13</v>
      </c>
      <c r="H45" s="127">
        <f>H38</f>
        <v>50</v>
      </c>
      <c r="I45" s="130">
        <f>I36-I38</f>
        <v>48</v>
      </c>
      <c r="J45" s="123">
        <f>H45*I45</f>
        <v>2400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>
      <c r="A46" s="144"/>
      <c r="B46" s="159"/>
      <c r="C46" s="15"/>
      <c r="D46" s="13"/>
      <c r="E46" s="17"/>
      <c r="F46" s="164" t="s">
        <v>43</v>
      </c>
      <c r="G46" s="23" t="s">
        <v>13</v>
      </c>
      <c r="H46" s="127">
        <f>H39</f>
        <v>50</v>
      </c>
      <c r="I46" s="130">
        <f>I37-I39</f>
        <v>24</v>
      </c>
      <c r="J46" s="123">
        <f>H46*I46</f>
        <v>1200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>
      <c r="A47" s="144"/>
      <c r="B47" s="159"/>
      <c r="C47" s="15"/>
      <c r="D47" s="13"/>
      <c r="E47" s="17"/>
      <c r="F47" s="12"/>
      <c r="G47" s="4"/>
      <c r="H47" s="8"/>
      <c r="I47" s="9"/>
      <c r="J47" s="1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108" customFormat="1" ht="18" customHeight="1">
      <c r="A48" s="139" t="s">
        <v>10</v>
      </c>
      <c r="B48" s="160"/>
      <c r="C48" s="35"/>
      <c r="D48" s="48"/>
      <c r="E48" s="49">
        <f>SUM(E34:E47)</f>
        <v>0</v>
      </c>
      <c r="F48" s="40" t="s">
        <v>30</v>
      </c>
      <c r="G48" s="76"/>
      <c r="H48" s="77"/>
      <c r="I48" s="78"/>
      <c r="J48" s="50">
        <f>J35+J44</f>
        <v>57000</v>
      </c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18" customHeight="1">
      <c r="A49" s="145"/>
      <c r="B49" s="161"/>
      <c r="C49" s="58"/>
      <c r="D49" s="58"/>
      <c r="E49" s="81"/>
      <c r="F49" s="21"/>
      <c r="G49" s="66"/>
      <c r="H49" s="62"/>
      <c r="I49" s="63"/>
      <c r="J49" s="8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42" customFormat="1" ht="18" customHeight="1">
      <c r="A50" s="146" t="s">
        <v>11</v>
      </c>
      <c r="B50" s="162"/>
      <c r="C50" s="59"/>
      <c r="D50" s="59"/>
      <c r="E50" s="43">
        <f>E31+E48</f>
        <v>14432</v>
      </c>
      <c r="F50" s="44" t="s">
        <v>8</v>
      </c>
      <c r="G50" s="79"/>
      <c r="H50" s="80"/>
      <c r="I50" s="80"/>
      <c r="J50" s="45">
        <f>J48+J31</f>
        <v>57000</v>
      </c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8" customHeight="1" thickBot="1">
      <c r="A51" s="147"/>
      <c r="B51" s="163"/>
      <c r="C51" s="60"/>
      <c r="D51" s="60"/>
      <c r="E51" s="61"/>
      <c r="F51" s="24"/>
      <c r="G51" s="18"/>
      <c r="H51" s="67"/>
      <c r="I51" s="67"/>
      <c r="J51" s="1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47" customFormat="1" ht="18" customHeight="1">
      <c r="A52" s="1"/>
      <c r="B52" s="1"/>
      <c r="C52" s="1"/>
      <c r="D52" s="1"/>
      <c r="E52" s="1"/>
      <c r="F52"/>
      <c r="G52"/>
      <c r="H52"/>
      <c r="I52"/>
      <c r="J52" s="11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8" customHeight="1">
      <c r="A53" s="83"/>
      <c r="B53" s="83"/>
      <c r="C53" s="83"/>
      <c r="D53" s="83"/>
      <c r="E53" s="83" t="s">
        <v>12</v>
      </c>
      <c r="F53" s="84">
        <f>J50-E50</f>
        <v>42568</v>
      </c>
      <c r="G53" s="84"/>
      <c r="H53" s="84"/>
      <c r="I53" s="84"/>
      <c r="J53" s="8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42" customFormat="1" ht="18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8" customHeight="1"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>
      <c r="B57" s="11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1:26" ht="18" customHeight="1"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1:26" ht="18" customHeight="1"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1:26" ht="18" customHeight="1"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1:26" ht="18" customHeight="1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1:26" ht="18" customHeight="1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1:26" ht="18" customHeight="1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1:26" ht="18" customHeight="1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1:26" ht="18" customHeight="1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1:26" ht="18" customHeight="1">
      <c r="K73" s="2"/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1:26" ht="18" customHeight="1">
      <c r="K74" s="2"/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1:26" ht="18" customHeight="1">
      <c r="K75" s="2"/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1:26" ht="18" customHeight="1">
      <c r="K76" s="2"/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1:26" ht="18" customHeight="1">
      <c r="K77" s="2"/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1:26" ht="18" customHeight="1">
      <c r="K78" s="2"/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1:26" ht="18" customHeight="1">
      <c r="K79" s="2"/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1:26" ht="18" customHeight="1">
      <c r="K80" s="2"/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1:26" ht="18" customHeight="1">
      <c r="K81" s="2"/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1:26" ht="18" customHeight="1">
      <c r="K82" s="2"/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1:26" ht="18" customHeight="1">
      <c r="K83" s="2"/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</sheetData>
  <sheetProtection selectLockedCells="1" selectUnlockedCells="1"/>
  <phoneticPr fontId="13" type="noConversion"/>
  <printOptions horizontalCentered="1" verticalCentered="1"/>
  <pageMargins left="0.4" right="0.4" top="0.3" bottom="0.3" header="0.2" footer="0.2"/>
  <pageSetup paperSize="9" scale="56" firstPageNumber="0" orientation="landscape" cellComments="atEnd" horizontalDpi="300" verticalDpi="300"/>
  <headerFooter>
    <oddHeader>&amp;L&amp;K000000PFIA 2099&amp;R&amp;K000000BUDGET CONVENTION</oddHeader>
    <oddFooter>&amp;C&amp;K000000&amp;D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BUDGET</vt:lpstr>
      <vt:lpstr>base</vt:lpstr>
      <vt:lpstr>BUDGET!Excel_BuiltIn_Print_Area</vt:lpstr>
      <vt:lpstr>facteur_inscription</vt:lpstr>
      <vt:lpstr>BUDGET!Zone_d_impression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2017-04-16T22:40:13Z</cp:lastPrinted>
  <dcterms:modified xsi:type="dcterms:W3CDTF">2020-02-28T13:21:11Z</dcterms:modified>
  <cp:category/>
</cp:coreProperties>
</file>